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Q:\Research and Analytics\Annual Enrollment and Completions\Annual Enroll Comp 2022\Appendix C\Appendix C final\"/>
    </mc:Choice>
  </mc:AlternateContent>
  <xr:revisionPtr revIDLastSave="0" documentId="13_ncr:1_{24C763B0-DB34-4A8E-98D5-32CA556A2B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4 FY2022" sheetId="9" r:id="rId1"/>
  </sheets>
  <definedNames>
    <definedName name="_AMO_UniqueIdentifier" hidden="1">"'1a494739-ca43-4ae4-892c-d82c69fb5752'"</definedName>
    <definedName name="_xlnm.Print_Area" localSheetId="0">'C4 FY2022'!$A$1:$U$41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9" l="1"/>
  <c r="B24" i="9"/>
  <c r="T30" i="9"/>
  <c r="T21" i="9"/>
  <c r="T33" i="9"/>
  <c r="R34" i="9" s="1"/>
  <c r="T27" i="9"/>
  <c r="T28" i="9"/>
  <c r="T29" i="9"/>
  <c r="T31" i="9"/>
  <c r="T16" i="9"/>
  <c r="T17" i="9"/>
  <c r="T18" i="9"/>
  <c r="T19" i="9"/>
  <c r="T20" i="9"/>
  <c r="T22" i="9"/>
  <c r="T10" i="9"/>
  <c r="D11" i="9" s="1"/>
  <c r="R24" i="9"/>
  <c r="R13" i="9"/>
  <c r="P24" i="9"/>
  <c r="P13" i="9"/>
  <c r="P36" i="9" s="1"/>
  <c r="Q10" i="9" s="1"/>
  <c r="N24" i="9"/>
  <c r="N13" i="9"/>
  <c r="L24" i="9"/>
  <c r="L13" i="9"/>
  <c r="J24" i="9"/>
  <c r="J13" i="9"/>
  <c r="H24" i="9"/>
  <c r="H13" i="9"/>
  <c r="H36" i="9" s="1"/>
  <c r="I33" i="9" s="1"/>
  <c r="F24" i="9"/>
  <c r="F13" i="9"/>
  <c r="D13" i="9"/>
  <c r="D36" i="9" s="1"/>
  <c r="E10" i="9" s="1"/>
  <c r="B13" i="9"/>
  <c r="J36" i="9" l="1"/>
  <c r="K10" i="9" s="1"/>
  <c r="T24" i="9"/>
  <c r="F25" i="9" s="1"/>
  <c r="B36" i="9"/>
  <c r="C36" i="9" s="1"/>
  <c r="N36" i="9"/>
  <c r="O33" i="9" s="1"/>
  <c r="T13" i="9"/>
  <c r="D14" i="9" s="1"/>
  <c r="R36" i="9"/>
  <c r="S24" i="9" s="1"/>
  <c r="I24" i="9"/>
  <c r="E24" i="9"/>
  <c r="I10" i="9"/>
  <c r="N34" i="9"/>
  <c r="L34" i="9"/>
  <c r="H34" i="9"/>
  <c r="J34" i="9"/>
  <c r="D34" i="9"/>
  <c r="P34" i="9"/>
  <c r="B34" i="9"/>
  <c r="T34" i="9"/>
  <c r="F34" i="9"/>
  <c r="L36" i="9"/>
  <c r="M10" i="9" s="1"/>
  <c r="F36" i="9"/>
  <c r="G10" i="9" s="1"/>
  <c r="E33" i="9"/>
  <c r="K13" i="9"/>
  <c r="K24" i="9"/>
  <c r="E36" i="9"/>
  <c r="K33" i="9"/>
  <c r="Q36" i="9"/>
  <c r="Q33" i="9"/>
  <c r="Q24" i="9"/>
  <c r="Q13" i="9"/>
  <c r="F11" i="9"/>
  <c r="I13" i="9"/>
  <c r="I36" i="9"/>
  <c r="P11" i="9"/>
  <c r="L11" i="9"/>
  <c r="J11" i="9"/>
  <c r="N11" i="9"/>
  <c r="E13" i="9"/>
  <c r="H11" i="9"/>
  <c r="B11" i="9"/>
  <c r="R11" i="9"/>
  <c r="T11" i="9"/>
  <c r="K36" i="9" l="1"/>
  <c r="O10" i="9"/>
  <c r="L25" i="9"/>
  <c r="C24" i="9"/>
  <c r="T25" i="9"/>
  <c r="J25" i="9"/>
  <c r="R25" i="9"/>
  <c r="D25" i="9"/>
  <c r="C10" i="9"/>
  <c r="N25" i="9"/>
  <c r="B25" i="9"/>
  <c r="H25" i="9"/>
  <c r="P25" i="9"/>
  <c r="O36" i="9"/>
  <c r="O13" i="9"/>
  <c r="S10" i="9"/>
  <c r="S13" i="9"/>
  <c r="S36" i="9"/>
  <c r="S33" i="9"/>
  <c r="T36" i="9"/>
  <c r="J37" i="9" s="1"/>
  <c r="O24" i="9"/>
  <c r="C13" i="9"/>
  <c r="C33" i="9"/>
  <c r="J14" i="9"/>
  <c r="P14" i="9"/>
  <c r="F14" i="9"/>
  <c r="N14" i="9"/>
  <c r="R14" i="9"/>
  <c r="B14" i="9"/>
  <c r="L14" i="9"/>
  <c r="H14" i="9"/>
  <c r="T14" i="9"/>
  <c r="M13" i="9"/>
  <c r="G13" i="9"/>
  <c r="M24" i="9"/>
  <c r="G24" i="9"/>
  <c r="M33" i="9"/>
  <c r="G33" i="9"/>
  <c r="M36" i="9"/>
  <c r="G36" i="9"/>
  <c r="D37" i="9" l="1"/>
  <c r="T37" i="9"/>
  <c r="H37" i="9"/>
  <c r="U24" i="9"/>
  <c r="P37" i="9"/>
  <c r="R37" i="9"/>
  <c r="U33" i="9"/>
  <c r="U10" i="9"/>
  <c r="U36" i="9"/>
  <c r="N37" i="9"/>
  <c r="L37" i="9"/>
  <c r="B37" i="9"/>
  <c r="F37" i="9"/>
  <c r="U13" i="9"/>
</calcChain>
</file>

<file path=xl/sharedStrings.xml><?xml version="1.0" encoding="utf-8"?>
<sst xmlns="http://schemas.openxmlformats.org/spreadsheetml/2006/main" count="38" uniqueCount="37">
  <si>
    <t>African</t>
  </si>
  <si>
    <t>American</t>
  </si>
  <si>
    <t>Asian</t>
  </si>
  <si>
    <t>BY DEGREE AND ETHNICITY</t>
  </si>
  <si>
    <t>Illinois Community College Board</t>
  </si>
  <si>
    <t>Islander</t>
  </si>
  <si>
    <t>Latino</t>
  </si>
  <si>
    <t xml:space="preserve">Native </t>
  </si>
  <si>
    <t>Pacific</t>
  </si>
  <si>
    <t>Table C-4</t>
  </si>
  <si>
    <t>Total</t>
  </si>
  <si>
    <t>Unknown</t>
  </si>
  <si>
    <t>White</t>
  </si>
  <si>
    <t>Two or More</t>
  </si>
  <si>
    <t>Races</t>
  </si>
  <si>
    <t>SOURCE OF DATA: ICCB Centralized Data System--Annual Enrollment &amp; Completion (A1 &amp; A2) Records</t>
  </si>
  <si>
    <t>COLLEGIATE LEVEL</t>
  </si>
  <si>
    <t>GENERAL ASSOCIATE</t>
  </si>
  <si>
    <t>Assoc. in Arts</t>
  </si>
  <si>
    <t>Assoc. in Science</t>
  </si>
  <si>
    <t>Assoc. in Arts &amp; Science</t>
  </si>
  <si>
    <t>Assoc. in Eng. Science</t>
  </si>
  <si>
    <t>Assoc. in Fine Arts</t>
  </si>
  <si>
    <t>Assoc. in Teaching</t>
  </si>
  <si>
    <t>CAREER &amp; TECHNICAL ED.</t>
  </si>
  <si>
    <t>Assoc. in Applied Science</t>
  </si>
  <si>
    <t>Cert. of 1 Yr. or More</t>
  </si>
  <si>
    <t>Vocational Skills Cert.</t>
  </si>
  <si>
    <t>GENERAL STUDIES CERT.</t>
  </si>
  <si>
    <t>TOTAL COMPLETIONS</t>
  </si>
  <si>
    <t>TRANSFER</t>
  </si>
  <si>
    <t>*Collegiate level only–advancements in adult education and ESL programs are not included.</t>
  </si>
  <si>
    <t>Nonresident</t>
  </si>
  <si>
    <t>Gen. Ed. Core Curric.Cred.</t>
  </si>
  <si>
    <t>Cert. of 9 to &lt; 30 Sem. Hrs.</t>
  </si>
  <si>
    <t>Cert. of &lt; 9 Sem. Hrs.</t>
  </si>
  <si>
    <t>FISCAL YEAR 2022 DUPLICATED COMPLETERS*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</si>
</sst>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.0%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000000"/>
      <name val="Helvetica"/>
    </font>
    <font>
      <i/>
      <sz val="10"/>
      <name val="Arial"/>
      <family val="2"/>
    </font>
    <font>
      <b/>
      <sz val="10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2" fontId="8" fillId="0" borderId="0"/>
    <xf numFmtId="14" fontId="8" fillId="0" borderId="0"/>
    <xf numFmtId="0" fontId="6" fillId="0" borderId="0"/>
    <xf numFmtId="0" fontId="7" fillId="0" borderId="0"/>
    <xf numFmtId="0" fontId="8" fillId="0" borderId="1"/>
    <xf numFmtId="3" fontId="8" fillId="0" borderId="0"/>
    <xf numFmtId="164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15" fillId="0" borderId="0"/>
  </cellStyleXfs>
  <cellXfs count="28">
    <xf numFmtId="0" fontId="0" fillId="0" borderId="0" xfId="0"/>
    <xf numFmtId="0" fontId="8" fillId="0" borderId="0" xfId="0" applyFont="1" applyAlignment="1">
      <alignment horizontal="centerContinuous"/>
    </xf>
    <xf numFmtId="3" fontId="8" fillId="0" borderId="0" xfId="6"/>
    <xf numFmtId="0" fontId="8" fillId="0" borderId="0" xfId="0" applyFont="1"/>
    <xf numFmtId="0" fontId="8" fillId="0" borderId="0" xfId="0" applyFont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left" indent="1"/>
    </xf>
    <xf numFmtId="165" fontId="10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/>
    <xf numFmtId="3" fontId="8" fillId="0" borderId="0" xfId="0" applyNumberFormat="1" applyFont="1"/>
    <xf numFmtId="165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0" fillId="0" borderId="0" xfId="0" applyNumberFormat="1" applyFont="1"/>
    <xf numFmtId="3" fontId="10" fillId="0" borderId="0" xfId="6" applyFont="1"/>
    <xf numFmtId="0" fontId="8" fillId="0" borderId="2" xfId="0" applyFont="1" applyBorder="1" applyAlignment="1">
      <alignment horizontal="left" indent="1"/>
    </xf>
    <xf numFmtId="3" fontId="8" fillId="0" borderId="2" xfId="0" applyNumberFormat="1" applyFont="1" applyBorder="1" applyAlignment="1">
      <alignment horizontal="centerContinuous"/>
    </xf>
    <xf numFmtId="165" fontId="8" fillId="0" borderId="2" xfId="0" applyNumberFormat="1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165" fontId="10" fillId="0" borderId="2" xfId="0" applyNumberFormat="1" applyFont="1" applyBorder="1"/>
    <xf numFmtId="0" fontId="8" fillId="0" borderId="2" xfId="0" applyFont="1" applyBorder="1" applyAlignment="1">
      <alignment horizontal="right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165" fontId="10" fillId="0" borderId="0" xfId="0" applyNumberFormat="1" applyFont="1" applyAlignment="1">
      <alignment horizontal="right" indent="1"/>
    </xf>
    <xf numFmtId="3" fontId="8" fillId="0" borderId="0" xfId="0" applyNumberFormat="1" applyFont="1" applyAlignment="1">
      <alignment horizontal="centerContinuous"/>
    </xf>
    <xf numFmtId="3" fontId="8" fillId="0" borderId="0" xfId="0" applyNumberFormat="1" applyFont="1" applyAlignment="1">
      <alignment horizontal="center"/>
    </xf>
  </cellXfs>
  <cellStyles count="18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10" xfId="16" xr:uid="{79BA440E-ED32-461F-B910-B88157C9880E}"/>
    <cellStyle name="Normal 11" xfId="17" xr:uid="{9C14D8C0-2AAF-4A69-BECA-65AF5F5E83AC}"/>
    <cellStyle name="Normal 2" xfId="8" xr:uid="{00000000-0005-0000-0000-000007000000}"/>
    <cellStyle name="Normal 3" xfId="9" xr:uid="{00000000-0005-0000-0000-000008000000}"/>
    <cellStyle name="Normal 4" xfId="10" xr:uid="{00000000-0005-0000-0000-000009000000}"/>
    <cellStyle name="Normal 5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15" xr:uid="{1604A929-C356-475A-9A6F-D807BA1592D0}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FFFFFF"/>
      <rgbColor rgb="00E6E6E6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  <mruColors>
      <color rgb="FFE4E4E4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3</xdr:row>
      <xdr:rowOff>119867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41"/>
  <sheetViews>
    <sheetView tabSelected="1" zoomScaleNormal="100" workbookViewId="0"/>
  </sheetViews>
  <sheetFormatPr defaultColWidth="9.21875" defaultRowHeight="13.2"/>
  <cols>
    <col min="1" max="1" width="24.44140625" style="3" customWidth="1"/>
    <col min="2" max="2" width="7.77734375" style="3" customWidth="1"/>
    <col min="3" max="3" width="9.5546875" style="3" customWidth="1"/>
    <col min="4" max="4" width="7.77734375" style="3" customWidth="1"/>
    <col min="5" max="5" width="9.5546875" style="3" customWidth="1"/>
    <col min="6" max="6" width="7.77734375" style="3" customWidth="1"/>
    <col min="7" max="7" width="9.5546875" style="3" customWidth="1"/>
    <col min="8" max="8" width="7.77734375" style="3" customWidth="1"/>
    <col min="9" max="9" width="9.5546875" style="3" customWidth="1"/>
    <col min="10" max="10" width="7.77734375" style="3" customWidth="1"/>
    <col min="11" max="11" width="9.5546875" style="3" customWidth="1"/>
    <col min="12" max="12" width="7.77734375" style="3" customWidth="1"/>
    <col min="13" max="13" width="9.5546875" style="3" customWidth="1"/>
    <col min="14" max="14" width="7.77734375" style="3" customWidth="1"/>
    <col min="15" max="15" width="9.5546875" style="3" customWidth="1"/>
    <col min="16" max="16" width="7.77734375" style="3" customWidth="1"/>
    <col min="17" max="17" width="9.5546875" style="3" customWidth="1"/>
    <col min="18" max="18" width="7.77734375" style="3" customWidth="1"/>
    <col min="19" max="19" width="9.5546875" style="3" customWidth="1"/>
    <col min="20" max="20" width="7.77734375" style="3" customWidth="1"/>
    <col min="21" max="21" width="9.5546875" style="3" customWidth="1"/>
    <col min="22" max="22" width="8.44140625" style="2" customWidth="1"/>
    <col min="23" max="16384" width="9.21875" style="3"/>
  </cols>
  <sheetData>
    <row r="1" spans="1:21" s="2" customFormat="1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2" customFormat="1">
      <c r="A3" s="1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2" customFormat="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2" customFormat="1">
      <c r="A5" s="3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4"/>
      <c r="Q5" s="4"/>
      <c r="R5" s="3"/>
      <c r="S5" s="4"/>
      <c r="T5" s="3"/>
      <c r="U5" s="4"/>
    </row>
    <row r="6" spans="1:21" s="2" customFormat="1">
      <c r="A6" s="3"/>
      <c r="B6" s="3"/>
      <c r="C6" s="4"/>
      <c r="D6" s="5"/>
      <c r="E6" s="4"/>
      <c r="F6" s="5"/>
      <c r="G6" s="4"/>
      <c r="H6" s="3"/>
      <c r="I6" s="4"/>
      <c r="J6" s="3"/>
      <c r="K6" s="4"/>
      <c r="L6" s="3"/>
      <c r="M6" s="4"/>
      <c r="N6" s="3"/>
      <c r="O6" s="4"/>
      <c r="P6" s="4"/>
      <c r="Q6" s="4"/>
      <c r="R6" s="3"/>
      <c r="S6" s="4"/>
      <c r="T6" s="3"/>
      <c r="U6" s="4"/>
    </row>
    <row r="7" spans="1:21" s="2" customFormat="1">
      <c r="A7" s="3"/>
      <c r="B7" s="3"/>
      <c r="C7" s="4"/>
      <c r="D7" s="1" t="s">
        <v>7</v>
      </c>
      <c r="E7" s="1"/>
      <c r="F7" s="1" t="s">
        <v>0</v>
      </c>
      <c r="G7" s="1"/>
      <c r="H7" s="3"/>
      <c r="I7" s="4"/>
      <c r="J7" s="3"/>
      <c r="K7" s="4"/>
      <c r="L7" s="26"/>
      <c r="M7" s="1"/>
      <c r="N7" s="27" t="s">
        <v>8</v>
      </c>
      <c r="O7" s="27"/>
      <c r="P7" s="27" t="s">
        <v>13</v>
      </c>
      <c r="Q7" s="27"/>
      <c r="R7" s="3"/>
      <c r="S7" s="4"/>
      <c r="T7" s="3"/>
      <c r="U7" s="4"/>
    </row>
    <row r="8" spans="1:21" s="2" customFormat="1">
      <c r="A8" s="23" t="s">
        <v>16</v>
      </c>
      <c r="B8" s="16" t="s">
        <v>2</v>
      </c>
      <c r="C8" s="17"/>
      <c r="D8" s="16" t="s">
        <v>1</v>
      </c>
      <c r="E8" s="17"/>
      <c r="F8" s="16" t="s">
        <v>1</v>
      </c>
      <c r="G8" s="18"/>
      <c r="H8" s="16" t="s">
        <v>6</v>
      </c>
      <c r="I8" s="18"/>
      <c r="J8" s="16" t="s">
        <v>12</v>
      </c>
      <c r="K8" s="17"/>
      <c r="L8" s="16" t="s">
        <v>32</v>
      </c>
      <c r="M8" s="18"/>
      <c r="N8" s="16" t="s">
        <v>5</v>
      </c>
      <c r="O8" s="16"/>
      <c r="P8" s="16" t="s">
        <v>14</v>
      </c>
      <c r="Q8" s="16"/>
      <c r="R8" s="16" t="s">
        <v>11</v>
      </c>
      <c r="S8" s="18"/>
      <c r="T8" s="16" t="s">
        <v>10</v>
      </c>
      <c r="U8" s="18"/>
    </row>
    <row r="9" spans="1:21" s="2" customFormat="1">
      <c r="A9" s="24"/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8"/>
      <c r="Q9" s="8"/>
      <c r="R9" s="7"/>
      <c r="S9" s="8"/>
      <c r="T9" s="7"/>
      <c r="U9" s="4"/>
    </row>
    <row r="10" spans="1:21" s="2" customFormat="1">
      <c r="A10" s="24" t="s">
        <v>17</v>
      </c>
      <c r="B10" s="10">
        <v>98</v>
      </c>
      <c r="C10" s="25">
        <f>SUM(B10/B$36)</f>
        <v>3.4134447927551374E-2</v>
      </c>
      <c r="D10" s="10">
        <v>7</v>
      </c>
      <c r="E10" s="25">
        <f>SUM(D10/D$36)</f>
        <v>4.7619047619047616E-2</v>
      </c>
      <c r="F10" s="10">
        <v>400</v>
      </c>
      <c r="G10" s="25">
        <f>SUM(F10/F$36)</f>
        <v>5.9701492537313432E-2</v>
      </c>
      <c r="H10" s="10">
        <v>699</v>
      </c>
      <c r="I10" s="25">
        <f>SUM(H10/H$36)</f>
        <v>4.8340248962655603E-2</v>
      </c>
      <c r="J10" s="10">
        <v>1307</v>
      </c>
      <c r="K10" s="25">
        <f>SUM(J10/J$36)</f>
        <v>3.5892788487944194E-2</v>
      </c>
      <c r="L10" s="10">
        <v>33</v>
      </c>
      <c r="M10" s="25">
        <f>SUM(L10/L$36)</f>
        <v>6.9767441860465115E-2</v>
      </c>
      <c r="N10" s="10">
        <v>2</v>
      </c>
      <c r="O10" s="25">
        <f>SUM(N10/N$36)</f>
        <v>3.5087719298245612E-2</v>
      </c>
      <c r="P10" s="10">
        <v>69</v>
      </c>
      <c r="Q10" s="25">
        <f>SUM(P10/P$36)</f>
        <v>3.6957686127477234E-2</v>
      </c>
      <c r="R10" s="10">
        <v>94</v>
      </c>
      <c r="S10" s="25">
        <f>SUM(R10/R$36)</f>
        <v>5.1991150442477874E-2</v>
      </c>
      <c r="T10" s="10">
        <f>SUM(B10,D10,F10,H10,J10,L10,N10,P10,R10)</f>
        <v>2709</v>
      </c>
      <c r="U10" s="25">
        <f>SUM(T10/T$36)</f>
        <v>4.1807491087550351E-2</v>
      </c>
    </row>
    <row r="11" spans="1:21" s="2" customFormat="1">
      <c r="A11" s="23"/>
      <c r="B11" s="19">
        <f>SUM(B10/$T10)</f>
        <v>3.6175710594315243E-2</v>
      </c>
      <c r="C11" s="20"/>
      <c r="D11" s="19">
        <f>SUM(D10/$T10)</f>
        <v>2.5839793281653748E-3</v>
      </c>
      <c r="E11" s="20"/>
      <c r="F11" s="19">
        <f>SUM(F10/$T10)</f>
        <v>0.14765596160944999</v>
      </c>
      <c r="G11" s="20"/>
      <c r="H11" s="19">
        <f>SUM(H10/$T10)</f>
        <v>0.25802879291251385</v>
      </c>
      <c r="I11" s="20"/>
      <c r="J11" s="19">
        <f>SUM(J10/$T10)</f>
        <v>0.4824658545588778</v>
      </c>
      <c r="K11" s="20"/>
      <c r="L11" s="19">
        <f>SUM(L10/$T10)</f>
        <v>1.2181616832779624E-2</v>
      </c>
      <c r="M11" s="20"/>
      <c r="N11" s="19">
        <f>SUM(N10/$T10)</f>
        <v>7.3827980804724988E-4</v>
      </c>
      <c r="O11" s="20"/>
      <c r="P11" s="19">
        <f>SUM(P10/$T10)</f>
        <v>2.5470653377630121E-2</v>
      </c>
      <c r="Q11" s="20"/>
      <c r="R11" s="19">
        <f>SUM(R10/$T10)</f>
        <v>3.4699150978220746E-2</v>
      </c>
      <c r="S11" s="20"/>
      <c r="T11" s="19">
        <f>SUM(T10/$T10)</f>
        <v>1</v>
      </c>
      <c r="U11" s="20"/>
    </row>
    <row r="12" spans="1:21" s="2" customFormat="1">
      <c r="A12" s="24"/>
      <c r="B12" s="10"/>
      <c r="C12" s="4"/>
      <c r="D12" s="10"/>
      <c r="E12" s="4"/>
      <c r="F12" s="9"/>
      <c r="G12" s="4"/>
      <c r="H12" s="9"/>
      <c r="I12" s="4"/>
      <c r="J12" s="9"/>
      <c r="K12" s="4"/>
      <c r="L12" s="9"/>
      <c r="M12" s="4"/>
      <c r="N12" s="9"/>
      <c r="O12" s="4"/>
      <c r="P12" s="9"/>
      <c r="Q12" s="4"/>
      <c r="R12" s="9"/>
      <c r="S12" s="4"/>
      <c r="T12" s="3"/>
      <c r="U12" s="4"/>
    </row>
    <row r="13" spans="1:21" s="2" customFormat="1">
      <c r="A13" s="24" t="s">
        <v>30</v>
      </c>
      <c r="B13" s="10">
        <f>SUM(B16:B22)</f>
        <v>1326</v>
      </c>
      <c r="C13" s="25">
        <f>SUM(B13/B$36)</f>
        <v>0.4618599791013584</v>
      </c>
      <c r="D13" s="10">
        <f>SUM(D16:D22)</f>
        <v>53</v>
      </c>
      <c r="E13" s="25">
        <f>SUM(D13/D$36)</f>
        <v>0.36054421768707484</v>
      </c>
      <c r="F13" s="10">
        <f>SUM(F16:F22)</f>
        <v>2317</v>
      </c>
      <c r="G13" s="25">
        <f>SUM(F13/F$36)</f>
        <v>0.34582089552238804</v>
      </c>
      <c r="H13" s="10">
        <f>SUM(H16:H22)</f>
        <v>6338</v>
      </c>
      <c r="I13" s="25">
        <f>SUM(H13/H$36)</f>
        <v>0.43831258644536653</v>
      </c>
      <c r="J13" s="10">
        <f>SUM(J16:J22)</f>
        <v>14378</v>
      </c>
      <c r="K13" s="25">
        <f>SUM(J13/J$36)</f>
        <v>0.39484813533256441</v>
      </c>
      <c r="L13" s="10">
        <f>SUM(L16:L22)</f>
        <v>248</v>
      </c>
      <c r="M13" s="25">
        <f>SUM(L13/L$36)</f>
        <v>0.52431289640591972</v>
      </c>
      <c r="N13" s="10">
        <f>SUM(N16:N22)</f>
        <v>20</v>
      </c>
      <c r="O13" s="25">
        <f>SUM(N13/N$36)</f>
        <v>0.35087719298245612</v>
      </c>
      <c r="P13" s="10">
        <f>SUM(P16:P22)</f>
        <v>837</v>
      </c>
      <c r="Q13" s="25">
        <f>SUM(P13/P$36)</f>
        <v>0.44831280128548473</v>
      </c>
      <c r="R13" s="10">
        <f>SUM(R16:R22)</f>
        <v>589</v>
      </c>
      <c r="S13" s="25">
        <f>SUM(R13/R$36)</f>
        <v>0.32577433628318586</v>
      </c>
      <c r="T13" s="10">
        <f>SUM(T16:T22)</f>
        <v>26106</v>
      </c>
      <c r="U13" s="25">
        <f>SUM(T13/T$36)</f>
        <v>0.40288902263993703</v>
      </c>
    </row>
    <row r="14" spans="1:21" s="2" customFormat="1">
      <c r="A14" s="24"/>
      <c r="B14" s="11">
        <f>SUM(B13/$T13)</f>
        <v>5.0792921167547689E-2</v>
      </c>
      <c r="C14" s="4"/>
      <c r="D14" s="7">
        <f>SUM(D13/$T13)</f>
        <v>2.0301846318853903E-3</v>
      </c>
      <c r="E14" s="4"/>
      <c r="F14" s="7">
        <f>SUM(F13/$T13)</f>
        <v>8.8753543246763197E-2</v>
      </c>
      <c r="G14" s="4"/>
      <c r="H14" s="7">
        <f>SUM(H13/$T13)</f>
        <v>0.24277943767716234</v>
      </c>
      <c r="I14" s="4"/>
      <c r="J14" s="7">
        <f>SUM(J13/$T13)</f>
        <v>0.55075461579713481</v>
      </c>
      <c r="K14" s="4"/>
      <c r="L14" s="7">
        <f>SUM(L13/$T13)</f>
        <v>9.4997318624071101E-3</v>
      </c>
      <c r="M14" s="4"/>
      <c r="N14" s="7">
        <f>SUM(N13/$T13)</f>
        <v>7.6610740825863786E-4</v>
      </c>
      <c r="O14" s="4"/>
      <c r="P14" s="7">
        <f>SUM(P13/$T13)</f>
        <v>3.2061595035623995E-2</v>
      </c>
      <c r="Q14" s="4"/>
      <c r="R14" s="7">
        <f>SUM(R13/$T13)</f>
        <v>2.2561863173216887E-2</v>
      </c>
      <c r="S14" s="4"/>
      <c r="T14" s="7">
        <f>SUM(T13/$T13)</f>
        <v>1</v>
      </c>
      <c r="U14" s="4"/>
    </row>
    <row r="15" spans="1:21" s="2" customFormat="1">
      <c r="A15" s="24"/>
      <c r="B15" s="9"/>
      <c r="C15" s="4"/>
      <c r="D15" s="9"/>
      <c r="E15" s="4"/>
      <c r="F15" s="9"/>
      <c r="G15" s="4"/>
      <c r="H15" s="9"/>
      <c r="I15" s="4"/>
      <c r="J15" s="9"/>
      <c r="K15" s="4"/>
      <c r="L15" s="9"/>
      <c r="M15" s="4"/>
      <c r="N15" s="9"/>
      <c r="O15" s="4"/>
      <c r="P15" s="9"/>
      <c r="Q15" s="4"/>
      <c r="R15" s="10"/>
      <c r="S15" s="4"/>
      <c r="T15" s="9"/>
      <c r="U15" s="4"/>
    </row>
    <row r="16" spans="1:21" s="2" customFormat="1">
      <c r="A16" s="6" t="s">
        <v>18</v>
      </c>
      <c r="B16" s="10">
        <v>550</v>
      </c>
      <c r="C16" s="10"/>
      <c r="D16" s="10">
        <v>27</v>
      </c>
      <c r="E16" s="10"/>
      <c r="F16" s="10">
        <v>1230</v>
      </c>
      <c r="G16" s="10"/>
      <c r="H16" s="10">
        <v>3266</v>
      </c>
      <c r="I16" s="10"/>
      <c r="J16" s="10">
        <v>7148</v>
      </c>
      <c r="K16" s="10"/>
      <c r="L16" s="10">
        <v>117</v>
      </c>
      <c r="M16" s="10"/>
      <c r="N16" s="10">
        <v>14</v>
      </c>
      <c r="O16" s="10"/>
      <c r="P16" s="10">
        <v>431</v>
      </c>
      <c r="Q16" s="10"/>
      <c r="R16" s="10">
        <v>315</v>
      </c>
      <c r="S16" s="12"/>
      <c r="T16" s="10">
        <f t="shared" ref="T16:T22" si="0">SUM(B16,D16,F16,H16,J16,L16,N16,P16,R16)</f>
        <v>13098</v>
      </c>
      <c r="U16" s="12"/>
    </row>
    <row r="17" spans="1:21" s="2" customFormat="1">
      <c r="A17" s="6" t="s">
        <v>19</v>
      </c>
      <c r="B17" s="10">
        <v>321</v>
      </c>
      <c r="C17" s="10"/>
      <c r="D17" s="10">
        <v>9</v>
      </c>
      <c r="E17" s="10"/>
      <c r="F17" s="10">
        <v>372</v>
      </c>
      <c r="G17" s="10"/>
      <c r="H17" s="10">
        <v>1089</v>
      </c>
      <c r="I17" s="10"/>
      <c r="J17" s="10">
        <v>2687</v>
      </c>
      <c r="K17" s="10"/>
      <c r="L17" s="10">
        <v>69</v>
      </c>
      <c r="M17" s="10"/>
      <c r="N17" s="10">
        <v>2</v>
      </c>
      <c r="O17" s="10"/>
      <c r="P17" s="10">
        <v>140</v>
      </c>
      <c r="Q17" s="10"/>
      <c r="R17" s="10">
        <v>128</v>
      </c>
      <c r="S17" s="12"/>
      <c r="T17" s="10">
        <f t="shared" si="0"/>
        <v>4817</v>
      </c>
      <c r="U17" s="12"/>
    </row>
    <row r="18" spans="1:21" s="2" customFormat="1">
      <c r="A18" s="6" t="s">
        <v>20</v>
      </c>
      <c r="B18" s="10">
        <v>7</v>
      </c>
      <c r="C18" s="10"/>
      <c r="D18" s="10">
        <v>0</v>
      </c>
      <c r="E18" s="10"/>
      <c r="F18" s="10">
        <v>26</v>
      </c>
      <c r="G18" s="10"/>
      <c r="H18" s="10">
        <v>14</v>
      </c>
      <c r="I18" s="10"/>
      <c r="J18" s="10">
        <v>298</v>
      </c>
      <c r="K18" s="10"/>
      <c r="L18" s="10">
        <v>0</v>
      </c>
      <c r="M18" s="10"/>
      <c r="N18" s="10">
        <v>0</v>
      </c>
      <c r="O18" s="10"/>
      <c r="P18" s="10">
        <v>9</v>
      </c>
      <c r="Q18" s="10"/>
      <c r="R18" s="10">
        <v>0</v>
      </c>
      <c r="S18" s="12"/>
      <c r="T18" s="10">
        <f t="shared" si="0"/>
        <v>354</v>
      </c>
      <c r="U18" s="12"/>
    </row>
    <row r="19" spans="1:21" s="2" customFormat="1">
      <c r="A19" s="6" t="s">
        <v>21</v>
      </c>
      <c r="B19" s="10">
        <v>35</v>
      </c>
      <c r="C19" s="10"/>
      <c r="D19" s="10">
        <v>2</v>
      </c>
      <c r="E19" s="10"/>
      <c r="F19" s="10">
        <v>22</v>
      </c>
      <c r="G19" s="10"/>
      <c r="H19" s="10">
        <v>89</v>
      </c>
      <c r="I19" s="10"/>
      <c r="J19" s="10">
        <v>178</v>
      </c>
      <c r="K19" s="10"/>
      <c r="L19" s="10">
        <v>6</v>
      </c>
      <c r="M19" s="10"/>
      <c r="N19" s="10">
        <v>0</v>
      </c>
      <c r="O19" s="10"/>
      <c r="P19" s="10">
        <v>9</v>
      </c>
      <c r="Q19" s="10"/>
      <c r="R19" s="10">
        <v>8</v>
      </c>
      <c r="S19" s="4"/>
      <c r="T19" s="10">
        <f t="shared" si="0"/>
        <v>349</v>
      </c>
      <c r="U19" s="4"/>
    </row>
    <row r="20" spans="1:21" s="2" customFormat="1">
      <c r="A20" s="6" t="s">
        <v>22</v>
      </c>
      <c r="B20" s="10">
        <v>10</v>
      </c>
      <c r="C20" s="10"/>
      <c r="D20" s="10">
        <v>0</v>
      </c>
      <c r="E20" s="10"/>
      <c r="F20" s="10">
        <v>7</v>
      </c>
      <c r="G20" s="10"/>
      <c r="H20" s="10">
        <v>29</v>
      </c>
      <c r="I20" s="10"/>
      <c r="J20" s="10">
        <v>66</v>
      </c>
      <c r="K20" s="10"/>
      <c r="L20" s="10">
        <v>3</v>
      </c>
      <c r="M20" s="10"/>
      <c r="N20" s="10">
        <v>0</v>
      </c>
      <c r="O20" s="10"/>
      <c r="P20" s="10">
        <v>7</v>
      </c>
      <c r="Q20" s="10"/>
      <c r="R20" s="10">
        <v>5</v>
      </c>
      <c r="S20" s="12"/>
      <c r="T20" s="10">
        <f t="shared" si="0"/>
        <v>127</v>
      </c>
      <c r="U20" s="4"/>
    </row>
    <row r="21" spans="1:21" s="2" customFormat="1">
      <c r="A21" s="6" t="s">
        <v>23</v>
      </c>
      <c r="B21" s="10">
        <v>0</v>
      </c>
      <c r="C21" s="10"/>
      <c r="D21" s="10">
        <v>0</v>
      </c>
      <c r="E21" s="10"/>
      <c r="F21" s="10">
        <v>0</v>
      </c>
      <c r="G21" s="10"/>
      <c r="H21" s="10">
        <v>0</v>
      </c>
      <c r="I21" s="10"/>
      <c r="J21" s="10">
        <v>0</v>
      </c>
      <c r="K21" s="10"/>
      <c r="L21" s="10">
        <v>0</v>
      </c>
      <c r="M21" s="10"/>
      <c r="N21" s="10">
        <v>0</v>
      </c>
      <c r="O21" s="10"/>
      <c r="P21" s="10">
        <v>0</v>
      </c>
      <c r="Q21" s="10"/>
      <c r="R21" s="10">
        <v>0</v>
      </c>
      <c r="S21" s="4"/>
      <c r="T21" s="10">
        <f t="shared" ref="T21" si="1">SUM(B21,D21,F21,H21,J21,L21,N21,P21,R21)</f>
        <v>0</v>
      </c>
      <c r="U21" s="4"/>
    </row>
    <row r="22" spans="1:21" s="2" customFormat="1">
      <c r="A22" s="15" t="s">
        <v>33</v>
      </c>
      <c r="B22" s="21">
        <v>403</v>
      </c>
      <c r="C22" s="21"/>
      <c r="D22" s="21">
        <v>15</v>
      </c>
      <c r="E22" s="21"/>
      <c r="F22" s="21">
        <v>660</v>
      </c>
      <c r="G22" s="21"/>
      <c r="H22" s="21">
        <v>1851</v>
      </c>
      <c r="I22" s="21"/>
      <c r="J22" s="21">
        <v>4001</v>
      </c>
      <c r="K22" s="21"/>
      <c r="L22" s="21">
        <v>53</v>
      </c>
      <c r="M22" s="21"/>
      <c r="N22" s="21">
        <v>4</v>
      </c>
      <c r="O22" s="21"/>
      <c r="P22" s="21">
        <v>241</v>
      </c>
      <c r="Q22" s="21"/>
      <c r="R22" s="21">
        <v>133</v>
      </c>
      <c r="S22" s="20"/>
      <c r="T22" s="21">
        <f t="shared" si="0"/>
        <v>7361</v>
      </c>
      <c r="U22" s="20"/>
    </row>
    <row r="23" spans="1:21" s="2" customFormat="1">
      <c r="A23" s="24"/>
      <c r="B23" s="3"/>
      <c r="C23" s="4"/>
      <c r="D23" s="3"/>
      <c r="E23" s="4"/>
      <c r="F23" s="9"/>
      <c r="G23" s="4"/>
      <c r="H23" s="9"/>
      <c r="I23" s="4"/>
      <c r="J23" s="9"/>
      <c r="K23" s="4"/>
      <c r="L23" s="9"/>
      <c r="M23" s="4"/>
      <c r="N23" s="9"/>
      <c r="O23" s="4"/>
      <c r="P23" s="9"/>
      <c r="Q23" s="4"/>
      <c r="R23" s="9"/>
      <c r="S23" s="4"/>
      <c r="T23" s="3"/>
      <c r="U23" s="4"/>
    </row>
    <row r="24" spans="1:21" s="2" customFormat="1">
      <c r="A24" s="24" t="s">
        <v>24</v>
      </c>
      <c r="B24" s="10">
        <f>SUM(B27:B31)</f>
        <v>1447</v>
      </c>
      <c r="C24" s="25">
        <f>SUM(B24/B$36)</f>
        <v>0.50400557297109017</v>
      </c>
      <c r="D24" s="10">
        <f>SUM(D27:D31)</f>
        <v>87</v>
      </c>
      <c r="E24" s="25">
        <f>SUM(D24/D$36)</f>
        <v>0.59183673469387754</v>
      </c>
      <c r="F24" s="10">
        <f>SUM(F27:F31)</f>
        <v>3983</v>
      </c>
      <c r="G24" s="25">
        <f>SUM(F24/F$36)</f>
        <v>0.59447761194029847</v>
      </c>
      <c r="H24" s="10">
        <f>SUM(H27:H31)</f>
        <v>7422</v>
      </c>
      <c r="I24" s="25">
        <f>SUM(H24/H$36)</f>
        <v>0.51327800829875514</v>
      </c>
      <c r="J24" s="10">
        <f>SUM(J27:J31)</f>
        <v>20729</v>
      </c>
      <c r="K24" s="25">
        <f>SUM(J24/J$36)</f>
        <v>0.56925907617949145</v>
      </c>
      <c r="L24" s="10">
        <f>SUM(L27:L31)</f>
        <v>192</v>
      </c>
      <c r="M24" s="25">
        <f>SUM(L24/L$36)</f>
        <v>0.40591966173361521</v>
      </c>
      <c r="N24" s="10">
        <f>SUM(N27:N31)</f>
        <v>35</v>
      </c>
      <c r="O24" s="25">
        <f>SUM(N24/N$36)</f>
        <v>0.61403508771929827</v>
      </c>
      <c r="P24" s="10">
        <f>SUM(P27:P31)</f>
        <v>961</v>
      </c>
      <c r="Q24" s="25">
        <f>SUM(P24/P$36)</f>
        <v>0.51472951258703803</v>
      </c>
      <c r="R24" s="10">
        <f>SUM(R27:R31)</f>
        <v>1125</v>
      </c>
      <c r="S24" s="25">
        <f>SUM(R24/R$36)</f>
        <v>0.62223451327433632</v>
      </c>
      <c r="T24" s="10">
        <f>SUM(T27:T31)</f>
        <v>35981</v>
      </c>
      <c r="U24" s="25">
        <f>SUM(T24/T$36)</f>
        <v>0.55528805345926513</v>
      </c>
    </row>
    <row r="25" spans="1:21" s="2" customFormat="1">
      <c r="A25" s="24"/>
      <c r="B25" s="7">
        <f>SUM(B24/$T24)</f>
        <v>4.0215669381062226E-2</v>
      </c>
      <c r="C25" s="4"/>
      <c r="D25" s="7">
        <f>SUM(D24/$T24)</f>
        <v>2.4179428031461049E-3</v>
      </c>
      <c r="E25" s="4"/>
      <c r="F25" s="7">
        <f>SUM(F24/$T24)</f>
        <v>0.11069731247047053</v>
      </c>
      <c r="G25" s="4"/>
      <c r="H25" s="7">
        <f>SUM(H24/$T24)</f>
        <v>0.20627553430977461</v>
      </c>
      <c r="I25" s="4"/>
      <c r="J25" s="7">
        <f>SUM(J24/$T24)</f>
        <v>0.576109613407076</v>
      </c>
      <c r="K25" s="4"/>
      <c r="L25" s="7">
        <f>SUM(L24/$T24)</f>
        <v>5.3361496345293346E-3</v>
      </c>
      <c r="M25" s="4"/>
      <c r="N25" s="7">
        <f>SUM(N24/$T24)</f>
        <v>9.7273561046107673E-4</v>
      </c>
      <c r="O25" s="4"/>
      <c r="P25" s="7">
        <f>SUM(P24/$T24)</f>
        <v>2.6708540618659848E-2</v>
      </c>
      <c r="Q25" s="4"/>
      <c r="R25" s="7">
        <f>SUM(R24/$T24)</f>
        <v>3.126650176482032E-2</v>
      </c>
      <c r="S25" s="4"/>
      <c r="T25" s="7">
        <f>SUM(T24/$T24)</f>
        <v>1</v>
      </c>
      <c r="U25" s="4"/>
    </row>
    <row r="26" spans="1:21" s="2" customFormat="1">
      <c r="A26" s="24"/>
      <c r="B26" s="9"/>
      <c r="C26" s="4"/>
      <c r="D26" s="9"/>
      <c r="E26" s="4"/>
      <c r="F26" s="9"/>
      <c r="G26" s="4"/>
      <c r="H26" s="9"/>
      <c r="I26" s="4"/>
      <c r="J26" s="9"/>
      <c r="K26" s="4"/>
      <c r="L26" s="9"/>
      <c r="M26" s="4"/>
      <c r="N26" s="9"/>
      <c r="O26" s="4"/>
      <c r="P26" s="9"/>
      <c r="Q26" s="4"/>
      <c r="R26" s="9"/>
      <c r="S26" s="4"/>
      <c r="T26" s="9"/>
      <c r="U26" s="4"/>
    </row>
    <row r="27" spans="1:21" s="2" customFormat="1">
      <c r="A27" s="6" t="s">
        <v>25</v>
      </c>
      <c r="B27" s="10">
        <v>376</v>
      </c>
      <c r="C27" s="10"/>
      <c r="D27" s="10">
        <v>19</v>
      </c>
      <c r="E27" s="10"/>
      <c r="F27" s="10">
        <v>702</v>
      </c>
      <c r="G27" s="10"/>
      <c r="H27" s="10">
        <v>1833</v>
      </c>
      <c r="I27" s="10"/>
      <c r="J27" s="10">
        <v>5883</v>
      </c>
      <c r="K27" s="10"/>
      <c r="L27" s="10">
        <v>65</v>
      </c>
      <c r="M27" s="10"/>
      <c r="N27" s="10">
        <v>15</v>
      </c>
      <c r="O27" s="10"/>
      <c r="P27" s="10">
        <v>228</v>
      </c>
      <c r="Q27" s="10"/>
      <c r="R27" s="10">
        <v>254</v>
      </c>
      <c r="S27" s="12"/>
      <c r="T27" s="10">
        <f>SUM(B27,D27,F27,H27,J27,L27,N27,P27,R27)</f>
        <v>9375</v>
      </c>
      <c r="U27" s="12"/>
    </row>
    <row r="28" spans="1:21" s="2" customFormat="1">
      <c r="A28" s="6" t="s">
        <v>26</v>
      </c>
      <c r="B28" s="10">
        <v>137</v>
      </c>
      <c r="C28" s="10"/>
      <c r="D28" s="10">
        <v>18</v>
      </c>
      <c r="E28" s="10"/>
      <c r="F28" s="10">
        <v>588</v>
      </c>
      <c r="G28" s="10"/>
      <c r="H28" s="10">
        <v>972</v>
      </c>
      <c r="I28" s="10"/>
      <c r="J28" s="10">
        <v>3216</v>
      </c>
      <c r="K28" s="10"/>
      <c r="L28" s="10">
        <v>22</v>
      </c>
      <c r="M28" s="10"/>
      <c r="N28" s="10">
        <v>5</v>
      </c>
      <c r="O28" s="10"/>
      <c r="P28" s="10">
        <v>128</v>
      </c>
      <c r="Q28" s="10"/>
      <c r="R28" s="10">
        <v>129</v>
      </c>
      <c r="S28" s="12"/>
      <c r="T28" s="10">
        <f>SUM(B28,D28,F28,H28,J28,L28,N28,P28,R28)</f>
        <v>5215</v>
      </c>
      <c r="U28" s="12"/>
    </row>
    <row r="29" spans="1:21">
      <c r="A29" s="6" t="s">
        <v>34</v>
      </c>
      <c r="B29" s="10">
        <v>406</v>
      </c>
      <c r="C29" s="10"/>
      <c r="D29" s="10">
        <v>29</v>
      </c>
      <c r="E29" s="10"/>
      <c r="F29" s="10">
        <v>1448</v>
      </c>
      <c r="G29" s="10"/>
      <c r="H29" s="10">
        <v>2709</v>
      </c>
      <c r="I29" s="10"/>
      <c r="J29" s="10">
        <v>6455</v>
      </c>
      <c r="K29" s="10"/>
      <c r="L29" s="10">
        <v>76</v>
      </c>
      <c r="M29" s="10"/>
      <c r="N29" s="10">
        <v>8</v>
      </c>
      <c r="O29" s="10"/>
      <c r="P29" s="10">
        <v>304</v>
      </c>
      <c r="Q29" s="10"/>
      <c r="R29" s="10">
        <v>421</v>
      </c>
      <c r="S29" s="12"/>
      <c r="T29" s="10">
        <f>SUM(B29,D29,F29,H29,J29,L29,N29,P29,R29)</f>
        <v>11856</v>
      </c>
      <c r="U29" s="12"/>
    </row>
    <row r="30" spans="1:21">
      <c r="A30" s="6" t="s">
        <v>35</v>
      </c>
      <c r="B30" s="10">
        <v>528</v>
      </c>
      <c r="C30" s="10"/>
      <c r="D30" s="10">
        <v>21</v>
      </c>
      <c r="E30" s="10"/>
      <c r="F30" s="10">
        <v>1245</v>
      </c>
      <c r="G30" s="10"/>
      <c r="H30" s="10">
        <v>1908</v>
      </c>
      <c r="I30" s="10"/>
      <c r="J30" s="10">
        <v>5175</v>
      </c>
      <c r="K30" s="10"/>
      <c r="L30" s="10">
        <v>29</v>
      </c>
      <c r="M30" s="10"/>
      <c r="N30" s="10">
        <v>7</v>
      </c>
      <c r="O30" s="10"/>
      <c r="P30" s="10">
        <v>301</v>
      </c>
      <c r="Q30" s="10"/>
      <c r="R30" s="10">
        <v>321</v>
      </c>
      <c r="S30" s="12"/>
      <c r="T30" s="10">
        <f>SUM(B30,D30,F30,H30,J30,L30,N30,P30,R30)</f>
        <v>9535</v>
      </c>
      <c r="U30" s="12"/>
    </row>
    <row r="31" spans="1:21">
      <c r="A31" s="15" t="s">
        <v>27</v>
      </c>
      <c r="B31" s="21">
        <v>0</v>
      </c>
      <c r="C31" s="21"/>
      <c r="D31" s="21">
        <v>0</v>
      </c>
      <c r="E31" s="21"/>
      <c r="F31" s="21">
        <v>0</v>
      </c>
      <c r="G31" s="21"/>
      <c r="H31" s="21">
        <v>0</v>
      </c>
      <c r="I31" s="21"/>
      <c r="J31" s="21">
        <v>0</v>
      </c>
      <c r="K31" s="21"/>
      <c r="L31" s="21">
        <v>0</v>
      </c>
      <c r="M31" s="21"/>
      <c r="N31" s="21">
        <v>0</v>
      </c>
      <c r="O31" s="21"/>
      <c r="P31" s="21">
        <v>0</v>
      </c>
      <c r="Q31" s="21"/>
      <c r="R31" s="21">
        <v>0</v>
      </c>
      <c r="S31" s="22"/>
      <c r="T31" s="21">
        <f>SUM(B31,D31,F31,H31,J31,L31,N31,P31,R31)</f>
        <v>0</v>
      </c>
      <c r="U31" s="22"/>
    </row>
    <row r="32" spans="1:21">
      <c r="A32" s="24"/>
      <c r="B32" s="10"/>
      <c r="C32" s="12"/>
      <c r="D32" s="10"/>
      <c r="E32" s="12"/>
      <c r="F32" s="13"/>
      <c r="G32" s="12"/>
      <c r="H32" s="13"/>
      <c r="I32" s="12"/>
      <c r="J32" s="13"/>
      <c r="K32" s="12"/>
      <c r="L32" s="13"/>
      <c r="M32" s="12"/>
      <c r="N32" s="13"/>
      <c r="O32" s="12"/>
      <c r="P32" s="13"/>
      <c r="Q32" s="12"/>
      <c r="R32" s="13"/>
      <c r="S32" s="4"/>
      <c r="U32" s="4"/>
    </row>
    <row r="33" spans="1:22">
      <c r="A33" s="24" t="s">
        <v>28</v>
      </c>
      <c r="B33" s="10">
        <v>0</v>
      </c>
      <c r="C33" s="25">
        <f>SUM(B33/B$36)</f>
        <v>0</v>
      </c>
      <c r="D33" s="10">
        <v>0</v>
      </c>
      <c r="E33" s="25">
        <f>SUM(D33/D$36)</f>
        <v>0</v>
      </c>
      <c r="F33" s="10">
        <v>0</v>
      </c>
      <c r="G33" s="25">
        <f>SUM(F33/F$36)</f>
        <v>0</v>
      </c>
      <c r="H33" s="10">
        <v>1</v>
      </c>
      <c r="I33" s="25">
        <f>SUM(H33/H$36)</f>
        <v>6.9156293222683262E-5</v>
      </c>
      <c r="J33" s="10">
        <v>0</v>
      </c>
      <c r="K33" s="25">
        <f>SUM(J33/J$36)</f>
        <v>0</v>
      </c>
      <c r="L33" s="10">
        <v>0</v>
      </c>
      <c r="M33" s="25">
        <f>SUM(L33/L$36)</f>
        <v>0</v>
      </c>
      <c r="N33" s="10">
        <v>0</v>
      </c>
      <c r="O33" s="25">
        <f>SUM(N33/N$36)</f>
        <v>0</v>
      </c>
      <c r="P33" s="10">
        <v>0</v>
      </c>
      <c r="Q33" s="25">
        <f>SUM(P33/P$36)</f>
        <v>0</v>
      </c>
      <c r="R33" s="10">
        <v>0</v>
      </c>
      <c r="S33" s="25">
        <f>SUM(R33/R$36)</f>
        <v>0</v>
      </c>
      <c r="T33" s="10">
        <f>SUM(B33,D33,F33,H33,J33,L33,N33,P33,R33)</f>
        <v>1</v>
      </c>
      <c r="U33" s="25">
        <f>SUM(T33/T$36)</f>
        <v>1.5432813247526891E-5</v>
      </c>
    </row>
    <row r="34" spans="1:22">
      <c r="A34" s="23"/>
      <c r="B34" s="19">
        <f>SUM(B33/$T33)</f>
        <v>0</v>
      </c>
      <c r="C34" s="20"/>
      <c r="D34" s="19">
        <f>SUM(D33/$T33)</f>
        <v>0</v>
      </c>
      <c r="E34" s="20"/>
      <c r="F34" s="19">
        <f>SUM(F33/$T33)</f>
        <v>0</v>
      </c>
      <c r="G34" s="20"/>
      <c r="H34" s="19">
        <f>SUM(H33/$T33)</f>
        <v>1</v>
      </c>
      <c r="I34" s="20"/>
      <c r="J34" s="19">
        <f>SUM(J33/$T33)</f>
        <v>0</v>
      </c>
      <c r="K34" s="20"/>
      <c r="L34" s="19">
        <f>SUM(L33/$T33)</f>
        <v>0</v>
      </c>
      <c r="M34" s="20"/>
      <c r="N34" s="19">
        <f>SUM(N33/$T33)</f>
        <v>0</v>
      </c>
      <c r="O34" s="20"/>
      <c r="P34" s="19">
        <f>SUM(P33/$T33)</f>
        <v>0</v>
      </c>
      <c r="Q34" s="20"/>
      <c r="R34" s="19">
        <f>SUM(R33/$T33)</f>
        <v>0</v>
      </c>
      <c r="S34" s="20"/>
      <c r="T34" s="19">
        <f>SUM(T33/$T33)</f>
        <v>1</v>
      </c>
      <c r="U34" s="20"/>
    </row>
    <row r="35" spans="1:22">
      <c r="A35" s="24"/>
      <c r="C35" s="4"/>
      <c r="E35" s="4"/>
      <c r="G35" s="4"/>
      <c r="I35" s="4"/>
      <c r="K35" s="4"/>
      <c r="M35" s="4"/>
      <c r="O35" s="4"/>
      <c r="Q35" s="4"/>
      <c r="S35" s="4"/>
      <c r="U35" s="4"/>
    </row>
    <row r="36" spans="1:22">
      <c r="A36" s="24" t="s">
        <v>29</v>
      </c>
      <c r="B36" s="10">
        <f>SUM(B33,B24,B13,B10)</f>
        <v>2871</v>
      </c>
      <c r="C36" s="25">
        <f>SUM(B36/B$36)</f>
        <v>1</v>
      </c>
      <c r="D36" s="10">
        <f>SUM(D33,D24,D13,D10)</f>
        <v>147</v>
      </c>
      <c r="E36" s="25">
        <f>SUM(D36/D$36)</f>
        <v>1</v>
      </c>
      <c r="F36" s="10">
        <f>SUM(F33,F24,F13,F10)</f>
        <v>6700</v>
      </c>
      <c r="G36" s="25">
        <f>SUM(F36/F$36)</f>
        <v>1</v>
      </c>
      <c r="H36" s="10">
        <f>SUM(H33,H24,H13,H10)</f>
        <v>14460</v>
      </c>
      <c r="I36" s="25">
        <f>SUM(H36/H$36)</f>
        <v>1</v>
      </c>
      <c r="J36" s="10">
        <f>SUM(J33,J24,J13,J10)</f>
        <v>36414</v>
      </c>
      <c r="K36" s="25">
        <f>SUM(J36/J$36)</f>
        <v>1</v>
      </c>
      <c r="L36" s="10">
        <f>SUM(L33,L24,L13,L10)</f>
        <v>473</v>
      </c>
      <c r="M36" s="25">
        <f>SUM(L36/L$36)</f>
        <v>1</v>
      </c>
      <c r="N36" s="10">
        <f>SUM(N33,N24,N13,N10)</f>
        <v>57</v>
      </c>
      <c r="O36" s="25">
        <f>SUM(N36/N$36)</f>
        <v>1</v>
      </c>
      <c r="P36" s="10">
        <f>SUM(P33,P24,P13,P10)</f>
        <v>1867</v>
      </c>
      <c r="Q36" s="25">
        <f>SUM(P36/P$36)</f>
        <v>1</v>
      </c>
      <c r="R36" s="10">
        <f>SUM(R33,R24,R13,R10)</f>
        <v>1808</v>
      </c>
      <c r="S36" s="25">
        <f>SUM(R36/R$36)</f>
        <v>1</v>
      </c>
      <c r="T36" s="10">
        <f>SUM(T33,T24,T13,T10)</f>
        <v>64797</v>
      </c>
      <c r="U36" s="25">
        <f>SUM(T36/T$36)</f>
        <v>1</v>
      </c>
    </row>
    <row r="37" spans="1:22">
      <c r="B37" s="7">
        <f>SUM(B36/$T36)</f>
        <v>4.4307606833649704E-2</v>
      </c>
      <c r="C37" s="4"/>
      <c r="D37" s="7">
        <f>SUM(D36/$T36)</f>
        <v>2.268623547386453E-3</v>
      </c>
      <c r="E37" s="4"/>
      <c r="F37" s="7">
        <f>SUM(F36/$T36)</f>
        <v>0.10339984875843017</v>
      </c>
      <c r="G37" s="4"/>
      <c r="H37" s="7">
        <f>SUM(H36/$T36)</f>
        <v>0.22315847955923884</v>
      </c>
      <c r="I37" s="8"/>
      <c r="J37" s="7">
        <f>SUM(J36/$T36)</f>
        <v>0.56197046159544428</v>
      </c>
      <c r="K37" s="8"/>
      <c r="L37" s="7">
        <f>SUM(L36/$T36)</f>
        <v>7.2997206660802196E-3</v>
      </c>
      <c r="M37" s="8"/>
      <c r="N37" s="7">
        <f>SUM(N36/$T36)</f>
        <v>8.7967035510903282E-4</v>
      </c>
      <c r="O37" s="8"/>
      <c r="P37" s="7">
        <f>SUM(P36/$T36)</f>
        <v>2.8813062333132706E-2</v>
      </c>
      <c r="Q37" s="8"/>
      <c r="R37" s="7">
        <f>SUM(R36/$T36)</f>
        <v>2.7902526351528619E-2</v>
      </c>
      <c r="S37" s="8"/>
      <c r="T37" s="7">
        <f>SUM(T36/$T36)</f>
        <v>1</v>
      </c>
      <c r="U37" s="8"/>
    </row>
    <row r="38" spans="1:22">
      <c r="C38" s="4"/>
      <c r="E38" s="4"/>
      <c r="G38" s="4"/>
      <c r="I38" s="4"/>
      <c r="K38" s="4"/>
      <c r="M38" s="4"/>
      <c r="O38" s="4"/>
      <c r="P38" s="4"/>
      <c r="Q38" s="4"/>
      <c r="S38" s="4"/>
      <c r="U38" s="4"/>
    </row>
    <row r="39" spans="1:22">
      <c r="B39" s="9"/>
      <c r="C39" s="8"/>
      <c r="D39" s="9"/>
      <c r="E39" s="8"/>
      <c r="F39" s="9"/>
      <c r="G39" s="8"/>
      <c r="H39" s="9"/>
      <c r="I39" s="8"/>
      <c r="J39" s="9"/>
      <c r="K39" s="8"/>
      <c r="L39" s="9"/>
      <c r="M39" s="8"/>
      <c r="N39" s="9"/>
      <c r="O39" s="8"/>
      <c r="P39" s="8"/>
      <c r="Q39" s="8"/>
      <c r="R39" s="9"/>
      <c r="S39" s="8"/>
      <c r="T39" s="9"/>
      <c r="U39" s="8"/>
      <c r="V39" s="14"/>
    </row>
    <row r="40" spans="1:22">
      <c r="A40" s="3" t="s">
        <v>31</v>
      </c>
      <c r="C40" s="4"/>
      <c r="E40" s="4"/>
      <c r="G40" s="4"/>
      <c r="I40" s="4"/>
      <c r="K40" s="4"/>
      <c r="M40" s="4"/>
      <c r="O40" s="4"/>
      <c r="P40" s="4"/>
      <c r="Q40" s="4"/>
      <c r="S40" s="4"/>
      <c r="U40" s="4"/>
    </row>
    <row r="41" spans="1:22">
      <c r="A41" s="3" t="s">
        <v>15</v>
      </c>
      <c r="C41" s="4"/>
      <c r="E41" s="4"/>
      <c r="G41" s="4"/>
      <c r="I41" s="4"/>
      <c r="K41" s="4"/>
      <c r="M41" s="4"/>
      <c r="O41" s="4"/>
      <c r="P41" s="4"/>
      <c r="Q41" s="4"/>
      <c r="S41" s="4"/>
      <c r="U41" s="4"/>
    </row>
  </sheetData>
  <mergeCells count="2">
    <mergeCell ref="N7:O7"/>
    <mergeCell ref="P7:Q7"/>
  </mergeCells>
  <printOptions horizontalCentered="1"/>
  <pageMargins left="0.5" right="0.5" top="1" bottom="1" header="0.5" footer="0.5"/>
  <pageSetup scale="66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C4 FY2022</vt:lpstr>
      <vt:lpstr>'C4 FY2022'!Print_Area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Jana Ferguson</cp:lastModifiedBy>
  <cp:lastPrinted>2019-11-26T21:18:14Z</cp:lastPrinted>
  <dcterms:created xsi:type="dcterms:W3CDTF">2011-12-06T18:15:08Z</dcterms:created>
  <dcterms:modified xsi:type="dcterms:W3CDTF">2022-12-07T16:40:20Z</dcterms:modified>
</cp:coreProperties>
</file>